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Nursing Dept Info\Advising Info\"/>
    </mc:Choice>
  </mc:AlternateContent>
  <bookViews>
    <workbookView xWindow="480" yWindow="255" windowWidth="14355" windowHeight="7170"/>
  </bookViews>
  <sheets>
    <sheet name="Eligibility Checklist-Sp 2015" sheetId="1" r:id="rId1"/>
    <sheet name="Lookups" sheetId="2" state="hidden" r:id="rId2"/>
  </sheets>
  <definedNames>
    <definedName name="Last10Years">Lookups!$F$1:$F$32</definedName>
    <definedName name="Last5Years">Lookups!$D$1:$D$17</definedName>
    <definedName name="NYPreferred">Lookups!$M$1:$N$4</definedName>
    <definedName name="_xlnm.Print_Area" localSheetId="0">'Eligibility Checklist-Sp 2015'!$A$1:$D$54</definedName>
    <definedName name="TEAS">Lookups!$H$1:$H$5</definedName>
    <definedName name="TEASMessages">Lookups!$I$1:$J$5</definedName>
    <definedName name="YesNo">Lookups!$A$1:$A$2</definedName>
    <definedName name="YesNoNA">Lookups!$B$1:$B$3</definedName>
    <definedName name="YN">Lookups!$L$1:$L$2</definedName>
  </definedNames>
  <calcPr calcId="152511"/>
</workbook>
</file>

<file path=xl/calcChain.xml><?xml version="1.0" encoding="utf-8"?>
<calcChain xmlns="http://schemas.openxmlformats.org/spreadsheetml/2006/main">
  <c r="B37" i="1" l="1"/>
  <c r="B30" i="1"/>
  <c r="B21" i="1"/>
  <c r="C51" i="1" l="1"/>
  <c r="C49" i="1"/>
  <c r="B20" i="1" l="1"/>
  <c r="C42" i="1" l="1"/>
  <c r="C40" i="1"/>
  <c r="B29" i="1"/>
  <c r="B38" i="1"/>
  <c r="B36" i="1"/>
  <c r="B31" i="1"/>
  <c r="B22" i="1"/>
  <c r="C5" i="1" l="1"/>
  <c r="C7" i="1" l="1"/>
</calcChain>
</file>

<file path=xl/sharedStrings.xml><?xml version="1.0" encoding="utf-8"?>
<sst xmlns="http://schemas.openxmlformats.org/spreadsheetml/2006/main" count="138" uniqueCount="100">
  <si>
    <t>No</t>
  </si>
  <si>
    <t>Yes</t>
  </si>
  <si>
    <t>Prerequisite courses:</t>
  </si>
  <si>
    <t>Natural Science Prerequisites</t>
  </si>
  <si>
    <t>BIOL 206 or HERS 205 Nutrition</t>
  </si>
  <si>
    <t>BIOL 211 A &amp; P I</t>
  </si>
  <si>
    <t>BIOL 212 A &amp; P II</t>
  </si>
  <si>
    <t>BIOL 209 Microbiology</t>
  </si>
  <si>
    <t>CHEM 210</t>
  </si>
  <si>
    <t>CHEM 213</t>
  </si>
  <si>
    <t>Eligible based on number of Natural Sciences completed?</t>
  </si>
  <si>
    <t>Spring 2008</t>
  </si>
  <si>
    <t>Fall 2008</t>
  </si>
  <si>
    <t>Spring 2009</t>
  </si>
  <si>
    <t>Fall 2009</t>
  </si>
  <si>
    <t>Spring 2010</t>
  </si>
  <si>
    <t>Fall 2010</t>
  </si>
  <si>
    <t>Spring 2011</t>
  </si>
  <si>
    <t>Fall 2011</t>
  </si>
  <si>
    <t>Spring 2012</t>
  </si>
  <si>
    <t>Fall 2012</t>
  </si>
  <si>
    <t>Fall 2007</t>
  </si>
  <si>
    <t>N/A</t>
  </si>
  <si>
    <t>Eligible based on Natural Sciences completed in the last 5 years?</t>
  </si>
  <si>
    <t xml:space="preserve">Eligible based on Natural Sciences grades of C or better? </t>
  </si>
  <si>
    <t>Social Science Prerequisites</t>
  </si>
  <si>
    <t>PSY 210 Intro to Psych</t>
  </si>
  <si>
    <t>PSY 250 Developmental Psych</t>
  </si>
  <si>
    <t>SOC 150 Intro to Soc</t>
  </si>
  <si>
    <t>SOC 212 Soc of Families</t>
  </si>
  <si>
    <t>Eligible based on Social Sciences completed in the last 5 years?</t>
  </si>
  <si>
    <t xml:space="preserve">Eligible based on Social Sciences grades of C or better? </t>
  </si>
  <si>
    <t>Eligible based on number of Social Sciences completed?</t>
  </si>
  <si>
    <t>English and Statistics</t>
  </si>
  <si>
    <t>Statistics (STAT 110, 301, 305 or PSY 231)</t>
  </si>
  <si>
    <t xml:space="preserve">Eligible based on English and Statistics grades of C or better? </t>
  </si>
  <si>
    <t>Eligible based on number of English and Statistics completed?</t>
  </si>
  <si>
    <t>Exemplary</t>
  </si>
  <si>
    <t>Advanced</t>
  </si>
  <si>
    <t>Proficient</t>
  </si>
  <si>
    <t>Basic</t>
  </si>
  <si>
    <t>Developmental</t>
  </si>
  <si>
    <t>All prereqs complete</t>
  </si>
  <si>
    <t>Fall 2004</t>
  </si>
  <si>
    <t>Spring 2005</t>
  </si>
  <si>
    <t>Fall 2005</t>
  </si>
  <si>
    <t>Spring 2006</t>
  </si>
  <si>
    <t>Fall 2006</t>
  </si>
  <si>
    <t>Spring 2007</t>
  </si>
  <si>
    <t>Summer 2012</t>
  </si>
  <si>
    <t>Summer 2011</t>
  </si>
  <si>
    <t>Summer 2010</t>
  </si>
  <si>
    <t>Summer 2009</t>
  </si>
  <si>
    <t>Summer 2008</t>
  </si>
  <si>
    <t>Summer 2007</t>
  </si>
  <si>
    <t>Summer 2006</t>
  </si>
  <si>
    <t>Summer 2005</t>
  </si>
  <si>
    <r>
      <rPr>
        <b/>
        <sz val="12"/>
        <color theme="1"/>
        <rFont val="Calibri"/>
        <family val="2"/>
        <scheme val="minor"/>
      </rPr>
      <t>or</t>
    </r>
    <r>
      <rPr>
        <sz val="12"/>
        <color theme="1"/>
        <rFont val="Calibri"/>
        <family val="2"/>
        <scheme val="minor"/>
      </rPr>
      <t xml:space="preserve"> CHEM 212 </t>
    </r>
    <r>
      <rPr>
        <b/>
        <sz val="12"/>
        <color theme="1"/>
        <rFont val="Calibri"/>
        <family val="2"/>
        <scheme val="minor"/>
      </rPr>
      <t>and</t>
    </r>
  </si>
  <si>
    <t>Y</t>
  </si>
  <si>
    <t>N</t>
  </si>
  <si>
    <r>
      <rPr>
        <b/>
        <sz val="12"/>
        <color theme="1"/>
        <rFont val="Calibri"/>
        <family val="2"/>
        <scheme val="minor"/>
      </rPr>
      <t>Did you sign the Preferred Admission Contract?</t>
    </r>
    <r>
      <rPr>
        <sz val="12"/>
        <color theme="1"/>
        <rFont val="Calibri"/>
        <family val="2"/>
        <scheme val="minor"/>
      </rPr>
      <t xml:space="preserve"> (Y/N)</t>
    </r>
  </si>
  <si>
    <t>Have you repeated or withdrawn from any nursing prerequisite courses? (Y/N)</t>
  </si>
  <si>
    <r>
      <rPr>
        <b/>
        <sz val="12"/>
        <color theme="1"/>
        <rFont val="Calibri"/>
        <family val="2"/>
        <scheme val="minor"/>
      </rPr>
      <t xml:space="preserve">If you signed the Preferred Admission Contract </t>
    </r>
    <r>
      <rPr>
        <b/>
        <u/>
        <sz val="12"/>
        <color theme="1"/>
        <rFont val="Calibri"/>
        <family val="2"/>
        <scheme val="minor"/>
      </rPr>
      <t>and</t>
    </r>
    <r>
      <rPr>
        <b/>
        <sz val="12"/>
        <color theme="1"/>
        <rFont val="Calibri"/>
        <family val="2"/>
        <scheme val="minor"/>
      </rPr>
      <t xml:space="preserve"> have already taken the TEAS, at what level did you score?</t>
    </r>
    <r>
      <rPr>
        <sz val="12"/>
        <color theme="1"/>
        <rFont val="Calibri"/>
        <family val="2"/>
        <scheme val="minor"/>
      </rPr>
      <t xml:space="preserve"> (use dropdown list)</t>
    </r>
  </si>
  <si>
    <r>
      <t xml:space="preserve">For Preferred Admission Contract students </t>
    </r>
    <r>
      <rPr>
        <b/>
        <u/>
        <sz val="12"/>
        <color theme="1"/>
        <rFont val="Calibri"/>
        <family val="2"/>
        <scheme val="minor"/>
      </rPr>
      <t>only</t>
    </r>
    <r>
      <rPr>
        <b/>
        <sz val="12"/>
        <color theme="1"/>
        <rFont val="Calibri"/>
        <family val="2"/>
        <scheme val="minor"/>
      </rPr>
      <t>:</t>
    </r>
  </si>
  <si>
    <r>
      <rPr>
        <b/>
        <sz val="12"/>
        <color theme="1"/>
        <rFont val="Calibri"/>
        <family val="2"/>
        <scheme val="minor"/>
      </rPr>
      <t>Grade received or anticipated</t>
    </r>
    <r>
      <rPr>
        <sz val="12"/>
        <color theme="1"/>
        <rFont val="Calibri"/>
        <family val="2"/>
        <scheme val="minor"/>
      </rPr>
      <t xml:space="preserve"> </t>
    </r>
    <r>
      <rPr>
        <sz val="10"/>
        <color theme="1"/>
        <rFont val="Calibri"/>
        <family val="2"/>
        <scheme val="minor"/>
      </rPr>
      <t>(Enter AP for any AP credits)</t>
    </r>
  </si>
  <si>
    <r>
      <t xml:space="preserve">Please indicate the prerequisite courses you have completed, the semester completed, and the grade you received. </t>
    </r>
    <r>
      <rPr>
        <i/>
        <sz val="12"/>
        <color theme="7"/>
        <rFont val="Calibri"/>
        <family val="2"/>
        <scheme val="minor"/>
      </rPr>
      <t xml:space="preserve"> (If you have prerequisites currently in progress, select Y and  enter your anticipated grade.  </t>
    </r>
    <r>
      <rPr>
        <b/>
        <i/>
        <sz val="12"/>
        <color theme="7"/>
        <rFont val="Calibri"/>
        <family val="2"/>
        <scheme val="minor"/>
      </rPr>
      <t>Your eligibility to apply will be dependent on your completed courses plus completion of any prerequisites currently in progress with a grade of C or higher.</t>
    </r>
    <r>
      <rPr>
        <i/>
        <sz val="12"/>
        <color theme="7"/>
        <rFont val="Calibri"/>
        <family val="2"/>
        <scheme val="minor"/>
      </rPr>
      <t xml:space="preserve">) </t>
    </r>
  </si>
  <si>
    <r>
      <rPr>
        <b/>
        <sz val="12"/>
        <color theme="1"/>
        <rFont val="Calibri"/>
        <family val="2"/>
        <scheme val="minor"/>
      </rPr>
      <t>Complete?</t>
    </r>
    <r>
      <rPr>
        <sz val="12"/>
        <color theme="1"/>
        <rFont val="Calibri"/>
        <family val="2"/>
        <scheme val="minor"/>
      </rPr>
      <t xml:space="preserve"> (Y/N) Select Y for any course(s) currently in progress.</t>
    </r>
  </si>
  <si>
    <t>Preferred Admission Voided-If eligible, apply through General Admission</t>
  </si>
  <si>
    <t>OK for Preferred</t>
  </si>
  <si>
    <t>IF(B48="","",IF(B48="Developmental","Preferred Admission Voided-If eligible, apply through General Admission",IF(B48="Basic","Preferred Admission Voided-If eligible, apply through General Admission","OK for Preferred")))</t>
  </si>
  <si>
    <t>IF(B50="","",IF(B50="Y","Preferred Admission Voided-If eligible, apply through General Admission","OK for Preferred"))</t>
  </si>
  <si>
    <t>NA</t>
  </si>
  <si>
    <t>Error</t>
  </si>
  <si>
    <t>Date completed:</t>
  </si>
  <si>
    <r>
      <t xml:space="preserve">Do you have a plan (i.e. are you enrolled?) to complete any remaining nursing prerequisites before beginning the nursing major?  </t>
    </r>
    <r>
      <rPr>
        <sz val="12"/>
        <color theme="1"/>
        <rFont val="Calibri"/>
        <family val="2"/>
        <scheme val="minor"/>
      </rPr>
      <t xml:space="preserve">(Y/N/All prereqs complete--use dropdown list)  </t>
    </r>
    <r>
      <rPr>
        <i/>
        <sz val="12"/>
        <color theme="1"/>
        <rFont val="Calibri"/>
        <family val="2"/>
        <scheme val="minor"/>
      </rPr>
      <t xml:space="preserve">You must complete </t>
    </r>
    <r>
      <rPr>
        <b/>
        <i/>
        <sz val="12"/>
        <color theme="1"/>
        <rFont val="Calibri"/>
        <family val="2"/>
        <scheme val="minor"/>
      </rPr>
      <t xml:space="preserve">all </t>
    </r>
    <r>
      <rPr>
        <i/>
        <sz val="12"/>
        <color theme="1"/>
        <rFont val="Calibri"/>
        <family val="2"/>
        <scheme val="minor"/>
      </rPr>
      <t>prerequisites with a grade of C or better before enrolling in the nursing major.</t>
    </r>
  </si>
  <si>
    <t>Name:</t>
  </si>
  <si>
    <t>Spring 2013</t>
  </si>
  <si>
    <t>Password to protect/unprotect:</t>
  </si>
  <si>
    <t>genericbs</t>
  </si>
  <si>
    <t xml:space="preserve">If you haven't yet registered for the TEAS, sign up at www.atitesting.com  </t>
  </si>
  <si>
    <r>
      <rPr>
        <b/>
        <sz val="12"/>
        <color theme="1"/>
        <rFont val="Calibri"/>
        <family val="2"/>
        <scheme val="minor"/>
      </rPr>
      <t xml:space="preserve">What is your cumulative GPA? </t>
    </r>
    <r>
      <rPr>
        <sz val="12"/>
        <color theme="1"/>
        <rFont val="Calibri"/>
        <family val="2"/>
        <scheme val="minor"/>
      </rPr>
      <t>(Your cumulative GPA is based on all of your courses, and can be found on your DAR.)  You must have a cumulative GPA of at least 3.5 for Preferred Admission or at least 3.3 for General Admission. (Your GPA is not rounded up.)</t>
    </r>
  </si>
  <si>
    <r>
      <t xml:space="preserve">How many credit hours have you completed?  </t>
    </r>
    <r>
      <rPr>
        <sz val="12"/>
        <color theme="1"/>
        <rFont val="Calibri"/>
        <family val="2"/>
        <scheme val="minor"/>
      </rPr>
      <t>(You can find this number on your DAR.)  You must have at least 45 credits completed to be eligible to apply.</t>
    </r>
  </si>
  <si>
    <r>
      <t xml:space="preserve">You must have </t>
    </r>
    <r>
      <rPr>
        <b/>
        <sz val="12"/>
        <color theme="1"/>
        <rFont val="Calibri"/>
        <family val="2"/>
        <scheme val="minor"/>
      </rPr>
      <t xml:space="preserve">completed </t>
    </r>
    <r>
      <rPr>
        <sz val="12"/>
        <color theme="1"/>
        <rFont val="Calibri"/>
        <family val="2"/>
        <scheme val="minor"/>
      </rPr>
      <t>at least 4 of 5 natural science prerequisites, at least 3 of 4 social science prerequisites, English 111 and Statistics (STAT 110, 301, or 305, or PSY 231) with a grade of C or better.  Natural and social sciences must have been completed within the last 5 years, English and statistics within the last 10 years.  (If you are taking CHEM 212/213, you must have 4 of 6 completed at the time of application.)</t>
    </r>
  </si>
  <si>
    <t>Eligible based on English and Statistics completed in the last 10 years?</t>
  </si>
  <si>
    <t>Fall 2013</t>
  </si>
  <si>
    <t>Summer 2013</t>
  </si>
  <si>
    <t>ENG 111 College Reading &amp; Writing (or elective/AP plus ENG 112)</t>
  </si>
  <si>
    <r>
      <rPr>
        <b/>
        <sz val="12"/>
        <color theme="1"/>
        <rFont val="Calibri"/>
        <family val="2"/>
        <scheme val="minor"/>
      </rPr>
      <t>Semester completed/ enrolled</t>
    </r>
    <r>
      <rPr>
        <sz val="12"/>
        <color theme="1"/>
        <rFont val="Calibri"/>
        <family val="2"/>
        <scheme val="minor"/>
      </rPr>
      <t xml:space="preserve"> (use dropdown list)</t>
    </r>
  </si>
  <si>
    <t>Spring 2014</t>
  </si>
  <si>
    <t>You must print this form, sign, date and submit with your application.</t>
  </si>
  <si>
    <t>(Signature)</t>
  </si>
  <si>
    <t>(Date)</t>
  </si>
  <si>
    <r>
      <t xml:space="preserve">The form need </t>
    </r>
    <r>
      <rPr>
        <b/>
        <sz val="11"/>
        <color theme="1"/>
        <rFont val="Calibri"/>
        <family val="2"/>
        <scheme val="minor"/>
      </rPr>
      <t xml:space="preserve">not </t>
    </r>
    <r>
      <rPr>
        <sz val="11"/>
        <color theme="1"/>
        <rFont val="Calibri"/>
        <family val="2"/>
        <scheme val="minor"/>
      </rPr>
      <t>be printed in color.</t>
    </r>
  </si>
  <si>
    <t>Fall 2014</t>
  </si>
  <si>
    <t>Before Fall 2009</t>
  </si>
  <si>
    <t>Before Fall 2004</t>
  </si>
  <si>
    <t>Have you met all of the requirements to apply to the nursing major for Spring 2015?</t>
  </si>
  <si>
    <r>
      <t>Have you taken, or are you signed up to take, the TEAS Test ?</t>
    </r>
    <r>
      <rPr>
        <sz val="12"/>
        <color theme="1"/>
        <rFont val="Calibri"/>
        <family val="2"/>
        <scheme val="minor"/>
      </rPr>
      <t xml:space="preserve">  The TEAS must be taken and scores received by the application due date.  You may turn in your application before you take the TEAS. (Y/N)</t>
    </r>
  </si>
  <si>
    <r>
      <rPr>
        <b/>
        <sz val="12"/>
        <color theme="1"/>
        <rFont val="Calibri"/>
        <family val="2"/>
        <scheme val="minor"/>
      </rPr>
      <t>Fill out this checklist on the computer</t>
    </r>
    <r>
      <rPr>
        <sz val="12"/>
        <color theme="1"/>
        <rFont val="Calibri"/>
        <family val="2"/>
        <scheme val="minor"/>
      </rPr>
      <t xml:space="preserve"> to find out if you meet the requirements,and, if not, what you need to do to become eligible.  Enter the information requested in the areas shaded in gray.  (To increase the size of the display on your screen for better readability, click the View tab at the top of the page, and click zoom to adjust the size.)  </t>
    </r>
  </si>
  <si>
    <t>Summer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</si>
</sst>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3" x14ac:knownFonts="1">
    <font>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u/>
      <sz val="12"/>
      <color theme="1"/>
      <name val="Calibri"/>
      <family val="2"/>
      <scheme val="minor"/>
    </font>
    <font>
      <i/>
      <sz val="12"/>
      <color theme="7"/>
      <name val="Calibri"/>
      <family val="2"/>
      <scheme val="minor"/>
    </font>
    <font>
      <sz val="10"/>
      <color theme="1"/>
      <name val="Calibri"/>
      <family val="2"/>
      <scheme val="minor"/>
    </font>
    <font>
      <b/>
      <i/>
      <sz val="12"/>
      <color theme="7"/>
      <name val="Calibri"/>
      <family val="2"/>
      <scheme val="minor"/>
    </font>
    <font>
      <b/>
      <sz val="15"/>
      <color theme="1"/>
      <name val="Calibri"/>
      <family val="2"/>
      <scheme val="minor"/>
    </font>
    <font>
      <i/>
      <sz val="12"/>
      <color theme="1"/>
      <name val="Calibri"/>
      <family val="2"/>
      <scheme val="minor"/>
    </font>
    <font>
      <b/>
      <i/>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wrapText="1"/>
    </xf>
    <xf numFmtId="0" fontId="2" fillId="2" borderId="4" xfId="0" applyFont="1" applyFill="1" applyBorder="1" applyProtection="1">
      <protection locked="0"/>
    </xf>
    <xf numFmtId="0" fontId="2" fillId="0" borderId="1"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0" fontId="2" fillId="0" borderId="2" xfId="0" applyFont="1" applyBorder="1" applyAlignment="1">
      <alignment wrapText="1"/>
    </xf>
    <xf numFmtId="0" fontId="2" fillId="0" borderId="2" xfId="0" applyFont="1" applyFill="1" applyBorder="1" applyAlignment="1">
      <alignment wrapText="1"/>
    </xf>
    <xf numFmtId="0" fontId="2" fillId="2" borderId="2" xfId="0" applyFont="1" applyFill="1" applyBorder="1" applyProtection="1">
      <protection locked="0"/>
    </xf>
    <xf numFmtId="0" fontId="3" fillId="0" borderId="0" xfId="0" applyFont="1" applyAlignment="1">
      <alignment horizontal="left" wrapText="1"/>
    </xf>
    <xf numFmtId="0" fontId="2" fillId="0" borderId="3" xfId="0" applyFont="1" applyBorder="1" applyAlignment="1">
      <alignment wrapText="1"/>
    </xf>
    <xf numFmtId="0" fontId="4" fillId="0" borderId="0" xfId="1" applyFont="1"/>
    <xf numFmtId="0" fontId="3"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applyFont="1" applyBorder="1"/>
    <xf numFmtId="0" fontId="2" fillId="0" borderId="10" xfId="0" applyFont="1" applyBorder="1"/>
    <xf numFmtId="0" fontId="2" fillId="0" borderId="9" xfId="0" applyFont="1" applyBorder="1" applyAlignment="1">
      <alignment wrapText="1"/>
    </xf>
    <xf numFmtId="0" fontId="3" fillId="0" borderId="9" xfId="0" applyFont="1" applyBorder="1" applyAlignment="1">
      <alignment wrapText="1"/>
    </xf>
    <xf numFmtId="0" fontId="2" fillId="2" borderId="2"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0" borderId="2" xfId="0" applyFont="1" applyBorder="1" applyAlignment="1" applyProtection="1">
      <alignment horizontal="center"/>
      <protection locked="0"/>
    </xf>
    <xf numFmtId="0" fontId="2" fillId="2" borderId="4" xfId="0" applyFont="1" applyFill="1" applyBorder="1" applyAlignment="1" applyProtection="1">
      <alignment horizontal="center" wrapText="1"/>
      <protection locked="0"/>
    </xf>
    <xf numFmtId="49" fontId="0" fillId="0" borderId="0" xfId="0" applyNumberFormat="1" applyFill="1" applyBorder="1"/>
    <xf numFmtId="1" fontId="0" fillId="0" borderId="0" xfId="0" applyNumberFormat="1" applyBorder="1"/>
    <xf numFmtId="1" fontId="0" fillId="0" borderId="0" xfId="0" applyNumberFormat="1" applyFill="1" applyBorder="1"/>
    <xf numFmtId="49" fontId="0" fillId="0" borderId="0" xfId="0" applyNumberFormat="1" applyBorder="1"/>
    <xf numFmtId="0" fontId="2" fillId="0" borderId="0" xfId="0" applyFont="1" applyAlignment="1">
      <alignment horizontal="right"/>
    </xf>
    <xf numFmtId="0" fontId="2" fillId="2" borderId="13" xfId="0" applyFont="1" applyFill="1" applyBorder="1" applyProtection="1">
      <protection locked="0"/>
    </xf>
    <xf numFmtId="0" fontId="2" fillId="0" borderId="14" xfId="0" applyFont="1" applyBorder="1" applyAlignment="1">
      <alignment wrapText="1"/>
    </xf>
    <xf numFmtId="0" fontId="0" fillId="0" borderId="7" xfId="0" applyBorder="1"/>
    <xf numFmtId="0" fontId="0" fillId="0" borderId="11" xfId="0" applyBorder="1"/>
    <xf numFmtId="0" fontId="2" fillId="0" borderId="0" xfId="0" applyFont="1" applyAlignment="1">
      <alignment wrapText="1"/>
    </xf>
    <xf numFmtId="0" fontId="2" fillId="0" borderId="11" xfId="0" applyFont="1" applyBorder="1" applyAlignment="1">
      <alignment wrapText="1"/>
    </xf>
    <xf numFmtId="0" fontId="9" fillId="0" borderId="0" xfId="0" applyFont="1" applyAlignment="1">
      <alignment horizontal="left" wrapText="1"/>
    </xf>
    <xf numFmtId="0" fontId="0" fillId="2" borderId="4" xfId="0" applyFill="1" applyBorder="1" applyProtection="1">
      <protection locked="0"/>
    </xf>
    <xf numFmtId="0" fontId="0" fillId="2" borderId="12" xfId="0" applyFill="1" applyBorder="1" applyProtection="1">
      <protection locked="0"/>
    </xf>
    <xf numFmtId="164" fontId="0" fillId="2" borderId="4" xfId="0" applyNumberFormat="1" applyFill="1" applyBorder="1" applyProtection="1">
      <protection locked="0"/>
    </xf>
    <xf numFmtId="164" fontId="0" fillId="2" borderId="12" xfId="0" applyNumberFormat="1" applyFill="1" applyBorder="1" applyProtection="1">
      <protection locked="0"/>
    </xf>
  </cellXfs>
  <cellStyles count="2">
    <cellStyle name="Hyperlink" xfId="1" builtinId="8"/>
    <cellStyle name="Normal" xfId="0" builtinId="0"/>
  </cellStyles>
  <dxfs count="62">
    <dxf>
      <fill>
        <patternFill>
          <bgColor rgb="FFFF0000"/>
        </patternFill>
      </fill>
    </dxf>
    <dxf>
      <fill>
        <patternFill>
          <bgColor rgb="FF92D050"/>
        </patternFill>
      </fill>
    </dxf>
    <dxf>
      <fill>
        <patternFill patternType="solid">
          <bgColor theme="0" tint="-4.9989318521683403E-2"/>
        </patternFill>
      </fill>
    </dxf>
    <dxf>
      <fill>
        <patternFill>
          <bgColor rgb="FF00B0F0"/>
        </patternFill>
      </fill>
    </dxf>
    <dxf>
      <fill>
        <patternFill>
          <bgColor rgb="FF92D05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1"/>
      </font>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patternType="solid">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patternType="solid">
          <bgColor theme="0" tint="-4.9989318521683403E-2"/>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patternType="solid">
          <bgColor theme="0" tint="-4.9989318521683403E-2"/>
        </patternFill>
      </fill>
    </dxf>
    <dxf>
      <font>
        <color theme="1"/>
      </font>
      <fill>
        <patternFill>
          <bgColor rgb="FF92D050"/>
        </patternFill>
      </fill>
    </dxf>
    <dxf>
      <fill>
        <patternFill>
          <bgColor rgb="FFFF0000"/>
        </patternFill>
      </fill>
    </dxf>
    <dxf>
      <font>
        <color theme="1"/>
      </font>
      <fill>
        <patternFill>
          <bgColor rgb="FF92D050"/>
        </patternFill>
      </fill>
    </dxf>
    <dxf>
      <fill>
        <patternFill>
          <bgColor rgb="FFFF0000"/>
        </patternFill>
      </fill>
    </dxf>
    <dxf>
      <font>
        <color theme="1"/>
      </font>
      <fill>
        <patternFill>
          <bgColor rgb="FF92D050"/>
        </patternFill>
      </fill>
    </dxf>
    <dxf>
      <fill>
        <patternFill>
          <bgColor rgb="FFFF000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4"/>
  <sheetViews>
    <sheetView tabSelected="1" topLeftCell="A28" zoomScale="90" zoomScaleNormal="90" workbookViewId="0">
      <selection activeCell="C34" sqref="C34"/>
    </sheetView>
  </sheetViews>
  <sheetFormatPr defaultRowHeight="15" x14ac:dyDescent="0.25"/>
  <cols>
    <col min="1" max="1" width="63.28515625" customWidth="1"/>
    <col min="2" max="2" width="18.42578125" customWidth="1"/>
    <col min="3" max="3" width="22.140625" customWidth="1"/>
    <col min="4" max="4" width="13.7109375" customWidth="1"/>
  </cols>
  <sheetData>
    <row r="1" spans="1:4" ht="19.5" customHeight="1" x14ac:dyDescent="0.25">
      <c r="A1" s="37" t="s">
        <v>96</v>
      </c>
      <c r="B1" s="30" t="s">
        <v>75</v>
      </c>
      <c r="C1" s="38"/>
      <c r="D1" s="39"/>
    </row>
    <row r="2" spans="1:4" ht="15.75" x14ac:dyDescent="0.25">
      <c r="A2" s="37"/>
      <c r="B2" s="30" t="s">
        <v>73</v>
      </c>
      <c r="C2" s="40"/>
      <c r="D2" s="41"/>
    </row>
    <row r="3" spans="1:4" ht="67.5" customHeight="1" x14ac:dyDescent="0.25">
      <c r="A3" s="35" t="s">
        <v>98</v>
      </c>
      <c r="B3" s="35"/>
      <c r="C3" s="35"/>
      <c r="D3" s="35"/>
    </row>
    <row r="4" spans="1:4" ht="8.25" customHeight="1" thickBot="1" x14ac:dyDescent="0.3">
      <c r="A4" s="1"/>
      <c r="B4" s="1"/>
      <c r="C4" s="1"/>
      <c r="D4" s="1"/>
    </row>
    <row r="5" spans="1:4" ht="68.25" customHeight="1" thickBot="1" x14ac:dyDescent="0.3">
      <c r="A5" s="2" t="s">
        <v>80</v>
      </c>
      <c r="B5" s="3"/>
      <c r="C5" s="4" t="str">
        <f>IF(B5="","",IF(B5&lt;3.3,"Not eligible to apply-minimum GPA of 3.3 required",IF(B5&lt;3.5,"Eligible for General Admission, minimum GPA of 3.5 required for Preferred",IF(B5&gt;3.4999,"Eligible for General or Preferred if applicable",""))))</f>
        <v/>
      </c>
      <c r="D5" s="1"/>
    </row>
    <row r="6" spans="1:4" ht="8.25" customHeight="1" thickBot="1" x14ac:dyDescent="0.3">
      <c r="A6" s="2"/>
      <c r="B6" s="1"/>
      <c r="C6" s="1"/>
      <c r="D6" s="1"/>
    </row>
    <row r="7" spans="1:4" ht="46.5" customHeight="1" thickBot="1" x14ac:dyDescent="0.3">
      <c r="A7" s="5" t="s">
        <v>81</v>
      </c>
      <c r="B7" s="3"/>
      <c r="C7" s="4" t="str">
        <f>IF(B7="","",IF(B7&lt;45,"Not Eligible-at least 45 credit hours required","Eligible"))</f>
        <v/>
      </c>
      <c r="D7" s="1"/>
    </row>
    <row r="8" spans="1:4" ht="5.25" customHeight="1" x14ac:dyDescent="0.25">
      <c r="A8" s="2"/>
      <c r="B8" s="1"/>
      <c r="C8" s="1"/>
      <c r="D8" s="1"/>
    </row>
    <row r="9" spans="1:4" ht="19.5" customHeight="1" x14ac:dyDescent="0.25">
      <c r="A9" s="5" t="s">
        <v>2</v>
      </c>
      <c r="B9" s="1"/>
      <c r="C9" s="1"/>
      <c r="D9" s="1"/>
    </row>
    <row r="10" spans="1:4" ht="67.5" customHeight="1" x14ac:dyDescent="0.25">
      <c r="A10" s="35" t="s">
        <v>82</v>
      </c>
      <c r="B10" s="35"/>
      <c r="C10" s="35"/>
      <c r="D10" s="35"/>
    </row>
    <row r="11" spans="1:4" ht="53.25" customHeight="1" x14ac:dyDescent="0.25">
      <c r="A11" s="36" t="s">
        <v>65</v>
      </c>
      <c r="B11" s="36"/>
      <c r="C11" s="36"/>
      <c r="D11" s="36"/>
    </row>
    <row r="12" spans="1:4" ht="78.75" x14ac:dyDescent="0.25">
      <c r="A12" s="6" t="s">
        <v>3</v>
      </c>
      <c r="B12" s="7" t="s">
        <v>66</v>
      </c>
      <c r="C12" s="7" t="s">
        <v>87</v>
      </c>
      <c r="D12" s="7" t="s">
        <v>64</v>
      </c>
    </row>
    <row r="13" spans="1:4" ht="15.75" x14ac:dyDescent="0.25">
      <c r="A13" s="8" t="s">
        <v>4</v>
      </c>
      <c r="B13" s="21"/>
      <c r="C13" s="21"/>
      <c r="D13" s="21"/>
    </row>
    <row r="14" spans="1:4" ht="15.75" x14ac:dyDescent="0.25">
      <c r="A14" s="8" t="s">
        <v>5</v>
      </c>
      <c r="B14" s="21"/>
      <c r="C14" s="21"/>
      <c r="D14" s="21"/>
    </row>
    <row r="15" spans="1:4" ht="15.75" x14ac:dyDescent="0.25">
      <c r="A15" s="8" t="s">
        <v>6</v>
      </c>
      <c r="B15" s="21"/>
      <c r="C15" s="21"/>
      <c r="D15" s="21"/>
    </row>
    <row r="16" spans="1:4" ht="15.75" x14ac:dyDescent="0.25">
      <c r="A16" s="8" t="s">
        <v>7</v>
      </c>
      <c r="B16" s="21"/>
      <c r="C16" s="21"/>
      <c r="D16" s="21"/>
    </row>
    <row r="17" spans="1:4" ht="15.75" x14ac:dyDescent="0.25">
      <c r="A17" s="8" t="s">
        <v>8</v>
      </c>
      <c r="B17" s="21"/>
      <c r="C17" s="21"/>
      <c r="D17" s="21"/>
    </row>
    <row r="18" spans="1:4" ht="15.75" x14ac:dyDescent="0.25">
      <c r="A18" s="8" t="s">
        <v>57</v>
      </c>
      <c r="B18" s="21"/>
      <c r="C18" s="21"/>
      <c r="D18" s="21"/>
    </row>
    <row r="19" spans="1:4" ht="16.5" thickBot="1" x14ac:dyDescent="0.3">
      <c r="A19" s="8" t="s">
        <v>9</v>
      </c>
      <c r="B19" s="22"/>
      <c r="C19" s="21"/>
      <c r="D19" s="21"/>
    </row>
    <row r="20" spans="1:4" ht="63" customHeight="1" thickBot="1" x14ac:dyDescent="0.3">
      <c r="A20" s="10" t="s">
        <v>10</v>
      </c>
      <c r="B20" s="4" t="str">
        <f>IF(COUNTA(B13:B19)=0,"",IF(COUNTIF(B13:B19,"Y")&lt;4,"Not Eligible-Must complete at least 4 natural science prereqs","Eligible"))</f>
        <v/>
      </c>
      <c r="C20" s="1"/>
      <c r="D20" s="1"/>
    </row>
    <row r="21" spans="1:4" ht="61.5" customHeight="1" thickBot="1" x14ac:dyDescent="0.3">
      <c r="A21" s="5" t="s">
        <v>23</v>
      </c>
      <c r="B21" s="4" t="str">
        <f>IF(COUNTA(B13:B19)&lt;4,"",IF(COUNTIF(B13:B19,"Y")&lt;4,"",IF(COUNTA(C13:C19)&lt;4,"",IF(COUNTIFS(C13:C19,"Before Fall 2009")&gt;0,"Not Eligible-Retake any course completed prior to Fall 2009","Eligible"))))</f>
        <v/>
      </c>
      <c r="C21" s="1"/>
      <c r="D21" s="1"/>
    </row>
    <row r="22" spans="1:4" ht="50.25" customHeight="1" thickBot="1" x14ac:dyDescent="0.3">
      <c r="A22" s="5" t="s">
        <v>24</v>
      </c>
      <c r="B22" s="4" t="str">
        <f>IF(COUNTIF(B13:B19,"Y")&lt;4,"",IF(COUNTA(C13:C19)&lt;4,"",IF(COUNTA(D13:D19)&lt;4,"",IF(COUNTIF(D13:D19,"f")&gt;0,"Not Eligible-Retake course(s) to earn at least C",IF(COUNTIF(D13:D19,"d")&gt;0,"Not Eligible-Retake course(s) to earn at least C","Eligible")))))</f>
        <v/>
      </c>
      <c r="C22" s="1"/>
      <c r="D22" s="1"/>
    </row>
    <row r="23" spans="1:4" ht="10.5" customHeight="1" x14ac:dyDescent="0.25">
      <c r="A23" s="2"/>
      <c r="B23" s="1"/>
      <c r="C23" s="1"/>
      <c r="D23" s="1"/>
    </row>
    <row r="24" spans="1:4" ht="75.75" customHeight="1" x14ac:dyDescent="0.25">
      <c r="A24" s="6" t="s">
        <v>25</v>
      </c>
      <c r="B24" s="7" t="s">
        <v>66</v>
      </c>
      <c r="C24" s="7" t="s">
        <v>87</v>
      </c>
      <c r="D24" s="7" t="s">
        <v>64</v>
      </c>
    </row>
    <row r="25" spans="1:4" ht="15.75" x14ac:dyDescent="0.25">
      <c r="A25" s="8" t="s">
        <v>26</v>
      </c>
      <c r="B25" s="21"/>
      <c r="C25" s="24"/>
      <c r="D25" s="21"/>
    </row>
    <row r="26" spans="1:4" ht="15.75" x14ac:dyDescent="0.25">
      <c r="A26" s="8" t="s">
        <v>27</v>
      </c>
      <c r="B26" s="21"/>
      <c r="C26" s="24"/>
      <c r="D26" s="21"/>
    </row>
    <row r="27" spans="1:4" ht="15.75" x14ac:dyDescent="0.25">
      <c r="A27" s="8" t="s">
        <v>28</v>
      </c>
      <c r="B27" s="21"/>
      <c r="C27" s="24"/>
      <c r="D27" s="21"/>
    </row>
    <row r="28" spans="1:4" ht="15.75" x14ac:dyDescent="0.25">
      <c r="A28" s="8" t="s">
        <v>29</v>
      </c>
      <c r="B28" s="21"/>
      <c r="C28" s="24"/>
      <c r="D28" s="21"/>
    </row>
    <row r="29" spans="1:4" ht="67.5" customHeight="1" thickBot="1" x14ac:dyDescent="0.3">
      <c r="A29" s="10" t="s">
        <v>32</v>
      </c>
      <c r="B29" s="11" t="str">
        <f>IF(COUNTA(B25:B28)=0,"",IF(COUNTIF(B25:B28,"Y")&lt;3,"Not Eligible-Must complete at least 3 social science prereqs","Eligible"))</f>
        <v/>
      </c>
      <c r="C29" s="1"/>
      <c r="D29" s="1"/>
    </row>
    <row r="30" spans="1:4" ht="61.5" customHeight="1" thickBot="1" x14ac:dyDescent="0.3">
      <c r="A30" s="5" t="s">
        <v>30</v>
      </c>
      <c r="B30" s="4" t="str">
        <f>IF(COUNTIF(B25:B28,"Y")&lt;3,"",IF(COUNTA(C25:C28)&lt;3,"",IF(COUNTIFS(C25:C28,"Before Fall 2009")&gt;0,"Not Eligible-Retake any course completed prior to Fall 2009","Eligible")))</f>
        <v/>
      </c>
      <c r="C30" s="1"/>
      <c r="D30" s="1"/>
    </row>
    <row r="31" spans="1:4" ht="50.25" customHeight="1" thickBot="1" x14ac:dyDescent="0.3">
      <c r="A31" s="5" t="s">
        <v>31</v>
      </c>
      <c r="B31" s="4" t="str">
        <f>IF(COUNTIF(B25:B28,"Y")&lt;3,"",IF(COUNTA(C25:C28)&lt;3,"",IF(COUNTA(D25:D28)&lt;3,"",IF(COUNTIF(D25:D28,"f")&gt;0,"Not Eligible-Retake course(s) to earn at least C",IF(COUNTIF(D25:D28,"d")&gt;0,"Not Eligible-Retake course(s) to earn at least C","Eligible")))))</f>
        <v/>
      </c>
      <c r="C31" s="1"/>
      <c r="D31" s="1"/>
    </row>
    <row r="32" spans="1:4" ht="7.5" customHeight="1" x14ac:dyDescent="0.25">
      <c r="A32" s="2"/>
      <c r="B32" s="1"/>
      <c r="C32" s="1"/>
      <c r="D32" s="1"/>
    </row>
    <row r="33" spans="1:4" ht="78.75" x14ac:dyDescent="0.25">
      <c r="A33" s="6" t="s">
        <v>33</v>
      </c>
      <c r="B33" s="7" t="s">
        <v>66</v>
      </c>
      <c r="C33" s="7" t="s">
        <v>87</v>
      </c>
      <c r="D33" s="7" t="s">
        <v>64</v>
      </c>
    </row>
    <row r="34" spans="1:4" ht="21" customHeight="1" x14ac:dyDescent="0.25">
      <c r="A34" s="7" t="s">
        <v>86</v>
      </c>
      <c r="B34" s="21"/>
      <c r="C34" s="21"/>
      <c r="D34" s="21"/>
    </row>
    <row r="35" spans="1:4" ht="16.5" thickBot="1" x14ac:dyDescent="0.3">
      <c r="A35" s="7" t="s">
        <v>34</v>
      </c>
      <c r="B35" s="22"/>
      <c r="C35" s="21"/>
      <c r="D35" s="21"/>
    </row>
    <row r="36" spans="1:4" ht="63.75" customHeight="1" thickBot="1" x14ac:dyDescent="0.3">
      <c r="A36" s="10" t="s">
        <v>36</v>
      </c>
      <c r="B36" s="4" t="str">
        <f>IF(COUNTA(B34:B35)=0,"",IF(COUNTIF(B34:B35,"Y")&lt;2,"Not Eligible-Must complete both English 111 and statistics","Eligible"))</f>
        <v/>
      </c>
      <c r="C36" s="1"/>
      <c r="D36" s="1"/>
    </row>
    <row r="37" spans="1:4" ht="61.5" customHeight="1" thickBot="1" x14ac:dyDescent="0.3">
      <c r="A37" s="5" t="s">
        <v>83</v>
      </c>
      <c r="B37" s="11" t="str">
        <f>IF(COUNTIF(B34:B35,"Y")&lt;2,"",IF(COUNTA(C34:C35)&lt;2,"",IF(COUNTIFS(C34:C35,"Before Fall 2004")&gt;0,"Not Eligible-Retake any course completed prior to Fall 2004","Eligible")))</f>
        <v/>
      </c>
      <c r="C37" s="1"/>
      <c r="D37" s="1"/>
    </row>
    <row r="38" spans="1:4" ht="51" customHeight="1" thickBot="1" x14ac:dyDescent="0.3">
      <c r="A38" s="5" t="s">
        <v>35</v>
      </c>
      <c r="B38" s="11" t="str">
        <f>IF(COUNTIF(B34:B35,"Y")&lt;2,"",IF(COUNTA(C34:C35)&lt;2,"",IF(COUNTA(D34:D35)&lt;2,"",IF(COUNTIF(D34:D35,"f")&gt;0,"Not Eligible-Retake course(s) to earn at least C",IF(COUNTIF(D34:D35,"d")&gt;0,"Not Eligible-Retake course(s) to earn at least C","Eligible")))))</f>
        <v/>
      </c>
      <c r="C38" s="1"/>
      <c r="D38" s="1"/>
    </row>
    <row r="39" spans="1:4" ht="10.5" customHeight="1" thickBot="1" x14ac:dyDescent="0.3">
      <c r="A39" s="2"/>
      <c r="B39" s="1"/>
      <c r="C39" s="1"/>
      <c r="D39" s="1"/>
    </row>
    <row r="40" spans="1:4" ht="78.75" customHeight="1" thickBot="1" x14ac:dyDescent="0.3">
      <c r="A40" s="5" t="s">
        <v>74</v>
      </c>
      <c r="B40" s="25"/>
      <c r="C40" s="4" t="str">
        <f>IF(B40="","",IF(B40="N","Not Eligible-You must have a plan to complete all prereqs before starting the major","Eligible"))</f>
        <v/>
      </c>
      <c r="D40" s="1"/>
    </row>
    <row r="41" spans="1:4" ht="16.5" thickBot="1" x14ac:dyDescent="0.3">
      <c r="A41" s="2"/>
      <c r="B41" s="1"/>
      <c r="C41" s="1"/>
      <c r="D41" s="1"/>
    </row>
    <row r="42" spans="1:4" ht="60.75" customHeight="1" thickBot="1" x14ac:dyDescent="0.3">
      <c r="A42" s="5" t="s">
        <v>97</v>
      </c>
      <c r="B42" s="23"/>
      <c r="C42" s="4" t="str">
        <f>IF(B42="","",IF(B42="Y","Eligible","Not Eligible-You must take the TEAS to be eligible to apply"))</f>
        <v/>
      </c>
      <c r="D42" s="1"/>
    </row>
    <row r="43" spans="1:4" ht="15.75" x14ac:dyDescent="0.25">
      <c r="A43" s="1" t="s">
        <v>79</v>
      </c>
      <c r="B43" s="12"/>
      <c r="C43" s="1"/>
      <c r="D43" s="1"/>
    </row>
    <row r="44" spans="1:4" ht="15.75" x14ac:dyDescent="0.25">
      <c r="A44" s="1"/>
      <c r="B44" s="12"/>
      <c r="C44" s="1"/>
      <c r="D44" s="1"/>
    </row>
    <row r="45" spans="1:4" ht="15.75" x14ac:dyDescent="0.25">
      <c r="A45" s="1" t="s">
        <v>60</v>
      </c>
      <c r="B45" s="9"/>
      <c r="C45" s="1"/>
      <c r="D45" s="1"/>
    </row>
    <row r="46" spans="1:4" ht="12.75" customHeight="1" thickBot="1" x14ac:dyDescent="0.3">
      <c r="A46" s="1"/>
      <c r="B46" s="1"/>
      <c r="C46" s="1"/>
      <c r="D46" s="1"/>
    </row>
    <row r="47" spans="1:4" ht="15.75" x14ac:dyDescent="0.25">
      <c r="A47" s="13" t="s">
        <v>63</v>
      </c>
      <c r="B47" s="14"/>
      <c r="C47" s="15"/>
      <c r="D47" s="1"/>
    </row>
    <row r="48" spans="1:4" ht="7.5" customHeight="1" thickBot="1" x14ac:dyDescent="0.3">
      <c r="A48" s="16"/>
      <c r="B48" s="17"/>
      <c r="C48" s="18"/>
      <c r="D48" s="1"/>
    </row>
    <row r="49" spans="1:4" ht="66.75" customHeight="1" thickBot="1" x14ac:dyDescent="0.3">
      <c r="A49" s="19" t="s">
        <v>62</v>
      </c>
      <c r="B49" s="3"/>
      <c r="C49" s="4" t="str">
        <f>IF(B49="","",VLOOKUP(B49,TEASMessages,2))</f>
        <v/>
      </c>
      <c r="D49" s="1"/>
    </row>
    <row r="50" spans="1:4" ht="16.5" thickBot="1" x14ac:dyDescent="0.3">
      <c r="A50" s="16"/>
      <c r="B50" s="17"/>
      <c r="C50" s="18"/>
      <c r="D50" s="1"/>
    </row>
    <row r="51" spans="1:4" ht="60.75" customHeight="1" thickBot="1" x14ac:dyDescent="0.3">
      <c r="A51" s="20" t="s">
        <v>61</v>
      </c>
      <c r="B51" s="31"/>
      <c r="C51" s="32" t="str">
        <f>IF(B51="","",VLOOKUP(B51,NYPreferred,2))</f>
        <v/>
      </c>
      <c r="D51" s="1"/>
    </row>
    <row r="52" spans="1:4" x14ac:dyDescent="0.25">
      <c r="A52" s="33"/>
      <c r="B52" s="33"/>
      <c r="C52" s="33"/>
    </row>
    <row r="53" spans="1:4" x14ac:dyDescent="0.25">
      <c r="A53" t="s">
        <v>89</v>
      </c>
      <c r="B53" s="34"/>
      <c r="C53" s="34"/>
      <c r="D53" s="34"/>
    </row>
    <row r="54" spans="1:4" x14ac:dyDescent="0.25">
      <c r="A54" t="s">
        <v>92</v>
      </c>
      <c r="B54" t="s">
        <v>90</v>
      </c>
      <c r="D54" t="s">
        <v>91</v>
      </c>
    </row>
  </sheetData>
  <sheetProtection algorithmName="SHA-512" hashValue="GAQ/c4t7JG+2RDwneW+OpH7BUNCAz4NfrLohCQ4IpGOptItH+J0s9vgT3g9iyMCXwuidOTa/5kz9OrWr/dOpyw==" saltValue="+sKII7669oQk4gm+/8C/ow==" spinCount="100000" sheet="1" objects="1" scenarios="1" selectLockedCells="1"/>
  <mergeCells count="6">
    <mergeCell ref="A10:D10"/>
    <mergeCell ref="A11:D11"/>
    <mergeCell ref="A3:D3"/>
    <mergeCell ref="A1:A2"/>
    <mergeCell ref="C1:D1"/>
    <mergeCell ref="C2:D2"/>
  </mergeCells>
  <conditionalFormatting sqref="B20">
    <cfRule type="beginsWith" dxfId="61" priority="94" operator="beginsWith" text="Not">
      <formula>LEFT(B20,LEN("Not"))="Not"</formula>
    </cfRule>
    <cfRule type="beginsWith" dxfId="60" priority="95" operator="beginsWith" text="Eligible">
      <formula>LEFT(B20,LEN("Eligible"))="Eligible"</formula>
    </cfRule>
  </conditionalFormatting>
  <conditionalFormatting sqref="B21:B22">
    <cfRule type="beginsWith" dxfId="59" priority="65" operator="beginsWith" text="Not">
      <formula>LEFT(B21,LEN("Not"))="Not"</formula>
    </cfRule>
    <cfRule type="beginsWith" dxfId="58" priority="66" operator="beginsWith" text="Eligible">
      <formula>LEFT(B21,LEN("Eligible"))="Eligible"</formula>
    </cfRule>
  </conditionalFormatting>
  <conditionalFormatting sqref="B29:B31">
    <cfRule type="beginsWith" dxfId="57" priority="63" operator="beginsWith" text="Not">
      <formula>LEFT(B29,LEN("Not"))="Not"</formula>
    </cfRule>
    <cfRule type="beginsWith" dxfId="56" priority="64" operator="beginsWith" text="Eligible">
      <formula>LEFT(B29,LEN("Eligible"))="Eligible"</formula>
    </cfRule>
  </conditionalFormatting>
  <conditionalFormatting sqref="C25:C28">
    <cfRule type="containsBlanks" dxfId="55" priority="61" stopIfTrue="1">
      <formula>LEN(TRIM(C25))=0</formula>
    </cfRule>
    <cfRule type="notContainsText" dxfId="54" priority="62" operator="notContains" text="Before">
      <formula>ISERROR(SEARCH("Before",C25))</formula>
    </cfRule>
    <cfRule type="beginsWith" dxfId="53" priority="97" operator="beginsWith" text="Before">
      <formula>LEFT(C25,LEN("Before"))="Before"</formula>
    </cfRule>
  </conditionalFormatting>
  <conditionalFormatting sqref="D25:D28">
    <cfRule type="containsBlanks" dxfId="52" priority="54" stopIfTrue="1">
      <formula>LEN(TRIM(D25))=0</formula>
    </cfRule>
    <cfRule type="beginsWith" dxfId="51" priority="55" operator="beginsWith" text="C">
      <formula>LEFT(D25,LEN("C"))="C"</formula>
    </cfRule>
    <cfRule type="beginsWith" dxfId="50" priority="56" operator="beginsWith" text="B">
      <formula>LEFT(D25,LEN("B"))="B"</formula>
    </cfRule>
    <cfRule type="beginsWith" dxfId="49" priority="57" operator="beginsWith" text="A">
      <formula>LEFT(D25,LEN("A"))="A"</formula>
    </cfRule>
    <cfRule type="beginsWith" dxfId="48" priority="58" operator="beginsWith" text="W">
      <formula>LEFT(D25,LEN("W"))="W"</formula>
    </cfRule>
    <cfRule type="beginsWith" dxfId="47" priority="59" operator="beginsWith" text="F">
      <formula>LEFT(D25,LEN("F"))="F"</formula>
    </cfRule>
    <cfRule type="beginsWith" dxfId="46" priority="98" operator="beginsWith" text="D">
      <formula>LEFT(D25,LEN("D"))="D"</formula>
    </cfRule>
  </conditionalFormatting>
  <conditionalFormatting sqref="C5">
    <cfRule type="containsBlanks" priority="49" stopIfTrue="1">
      <formula>LEN(TRIM(C5))=0</formula>
    </cfRule>
    <cfRule type="endsWith" dxfId="45" priority="50" operator="endsWith" text="Preferred if applicable">
      <formula>RIGHT(C5,LEN("Preferred if applicable"))="Preferred if applicable"</formula>
    </cfRule>
    <cfRule type="containsText" dxfId="44" priority="51" operator="containsText" text="GPA of 3.5">
      <formula>NOT(ISERROR(SEARCH("GPA of 3.5",C5)))</formula>
    </cfRule>
    <cfRule type="beginsWith" dxfId="43" priority="52" operator="beginsWith" text="Not eligible">
      <formula>LEFT(C5,LEN("Not eligible"))="Not eligible"</formula>
    </cfRule>
  </conditionalFormatting>
  <conditionalFormatting sqref="D13:D19">
    <cfRule type="containsBlanks" dxfId="42" priority="39" stopIfTrue="1">
      <formula>LEN(TRIM(D13))=0</formula>
    </cfRule>
    <cfRule type="beginsWith" dxfId="41" priority="40" operator="beginsWith" text="C">
      <formula>LEFT(D13,LEN("C"))="C"</formula>
    </cfRule>
    <cfRule type="beginsWith" dxfId="40" priority="41" operator="beginsWith" text="B">
      <formula>LEFT(D13,LEN("B"))="B"</formula>
    </cfRule>
    <cfRule type="beginsWith" dxfId="39" priority="42" operator="beginsWith" text="A">
      <formula>LEFT(D13,LEN("A"))="A"</formula>
    </cfRule>
    <cfRule type="beginsWith" dxfId="38" priority="43" operator="beginsWith" text="W">
      <formula>LEFT(D13,LEN("W"))="W"</formula>
    </cfRule>
    <cfRule type="beginsWith" dxfId="37" priority="44" operator="beginsWith" text="F">
      <formula>LEFT(D13,LEN("F"))="F"</formula>
    </cfRule>
    <cfRule type="beginsWith" dxfId="36" priority="45" operator="beginsWith" text="D">
      <formula>LEFT(D13,LEN("D"))="D"</formula>
    </cfRule>
  </conditionalFormatting>
  <conditionalFormatting sqref="C34">
    <cfRule type="containsBlanks" dxfId="35" priority="36" stopIfTrue="1">
      <formula>LEN(TRIM(C34))=0</formula>
    </cfRule>
    <cfRule type="notContainsText" dxfId="34" priority="37" operator="notContains" text="Before">
      <formula>ISERROR(SEARCH("Before",C34))</formula>
    </cfRule>
    <cfRule type="beginsWith" dxfId="33" priority="38" operator="beginsWith" text="Before">
      <formula>LEFT(C34,LEN("Before"))="Before"</formula>
    </cfRule>
  </conditionalFormatting>
  <conditionalFormatting sqref="D34">
    <cfRule type="containsBlanks" dxfId="32" priority="29" stopIfTrue="1">
      <formula>LEN(TRIM(D34))=0</formula>
    </cfRule>
    <cfRule type="beginsWith" dxfId="31" priority="30" operator="beginsWith" text="C">
      <formula>LEFT(D34,LEN("C"))="C"</formula>
    </cfRule>
    <cfRule type="beginsWith" dxfId="30" priority="31" operator="beginsWith" text="B">
      <formula>LEFT(D34,LEN("B"))="B"</formula>
    </cfRule>
    <cfRule type="beginsWith" dxfId="29" priority="32" operator="beginsWith" text="A">
      <formula>LEFT(D34,LEN("A"))="A"</formula>
    </cfRule>
    <cfRule type="beginsWith" dxfId="28" priority="33" operator="beginsWith" text="W">
      <formula>LEFT(D34,LEN("W"))="W"</formula>
    </cfRule>
    <cfRule type="beginsWith" dxfId="27" priority="34" operator="beginsWith" text="F">
      <formula>LEFT(D34,LEN("F"))="F"</formula>
    </cfRule>
    <cfRule type="beginsWith" dxfId="26" priority="35" operator="beginsWith" text="D">
      <formula>LEFT(D34,LEN("D"))="D"</formula>
    </cfRule>
  </conditionalFormatting>
  <conditionalFormatting sqref="C35">
    <cfRule type="containsBlanks" dxfId="25" priority="26" stopIfTrue="1">
      <formula>LEN(TRIM(C35))=0</formula>
    </cfRule>
    <cfRule type="notContainsText" dxfId="24" priority="27" operator="notContains" text="Before">
      <formula>ISERROR(SEARCH("Before",C35))</formula>
    </cfRule>
    <cfRule type="beginsWith" dxfId="23" priority="28" operator="beginsWith" text="Before">
      <formula>LEFT(C35,LEN("Before"))="Before"</formula>
    </cfRule>
  </conditionalFormatting>
  <conditionalFormatting sqref="D35">
    <cfRule type="containsBlanks" dxfId="22" priority="19" stopIfTrue="1">
      <formula>LEN(TRIM(D35))=0</formula>
    </cfRule>
    <cfRule type="beginsWith" dxfId="21" priority="20" operator="beginsWith" text="C">
      <formula>LEFT(D35,LEN("C"))="C"</formula>
    </cfRule>
    <cfRule type="beginsWith" dxfId="20" priority="21" operator="beginsWith" text="B">
      <formula>LEFT(D35,LEN("B"))="B"</formula>
    </cfRule>
    <cfRule type="beginsWith" dxfId="19" priority="22" operator="beginsWith" text="A">
      <formula>LEFT(D35,LEN("A"))="A"</formula>
    </cfRule>
    <cfRule type="beginsWith" dxfId="18" priority="23" operator="beginsWith" text="W">
      <formula>LEFT(D35,LEN("W"))="W"</formula>
    </cfRule>
    <cfRule type="beginsWith" dxfId="17" priority="24" operator="beginsWith" text="F">
      <formula>LEFT(D35,LEN("F"))="F"</formula>
    </cfRule>
    <cfRule type="beginsWith" dxfId="16" priority="25" operator="beginsWith" text="D">
      <formula>LEFT(D35,LEN("D"))="D"</formula>
    </cfRule>
  </conditionalFormatting>
  <conditionalFormatting sqref="B36:B38">
    <cfRule type="beginsWith" dxfId="15" priority="17" operator="beginsWith" text="Not">
      <formula>LEFT(B36,LEN("Not"))="Not"</formula>
    </cfRule>
    <cfRule type="beginsWith" dxfId="14" priority="18" operator="beginsWith" text="Eligible">
      <formula>LEFT(B36,LEN("Eligible"))="Eligible"</formula>
    </cfRule>
  </conditionalFormatting>
  <conditionalFormatting sqref="C7">
    <cfRule type="containsBlanks" priority="14" stopIfTrue="1">
      <formula>LEN(TRIM(C7))=0</formula>
    </cfRule>
    <cfRule type="beginsWith" dxfId="13" priority="15" operator="beginsWith" text="Eligible">
      <formula>LEFT(C7,LEN("Eligible"))="Eligible"</formula>
    </cfRule>
    <cfRule type="beginsWith" dxfId="12" priority="16" operator="beginsWith" text="Not">
      <formula>LEFT(C7,LEN("Not"))="Not"</formula>
    </cfRule>
  </conditionalFormatting>
  <conditionalFormatting sqref="C42">
    <cfRule type="containsBlanks" priority="11" stopIfTrue="1">
      <formula>LEN(TRIM(C42))=0</formula>
    </cfRule>
    <cfRule type="beginsWith" dxfId="11" priority="12" operator="beginsWith" text="Eligible">
      <formula>LEFT(C42,LEN("Eligible"))="Eligible"</formula>
    </cfRule>
    <cfRule type="containsText" dxfId="10" priority="13" operator="containsText" text="Not">
      <formula>NOT(ISERROR(SEARCH("Not",C42)))</formula>
    </cfRule>
  </conditionalFormatting>
  <conditionalFormatting sqref="C49">
    <cfRule type="containsBlanks" priority="8" stopIfTrue="1">
      <formula>LEN(TRIM(C49))=0</formula>
    </cfRule>
    <cfRule type="containsText" dxfId="9" priority="9" operator="containsText" text="OK">
      <formula>NOT(ISERROR(SEARCH("OK",C49)))</formula>
    </cfRule>
    <cfRule type="containsText" dxfId="8" priority="10" operator="containsText" text="Voided">
      <formula>NOT(ISERROR(SEARCH("Voided",C49)))</formula>
    </cfRule>
  </conditionalFormatting>
  <conditionalFormatting sqref="C51">
    <cfRule type="containsBlanks" priority="5" stopIfTrue="1">
      <formula>LEN(TRIM(C51))=0</formula>
    </cfRule>
    <cfRule type="containsText" dxfId="7" priority="6" operator="containsText" text="OK">
      <formula>NOT(ISERROR(SEARCH("OK",C51)))</formula>
    </cfRule>
    <cfRule type="containsText" dxfId="6" priority="7" operator="containsText" text="Voided">
      <formula>NOT(ISERROR(SEARCH("Voided",C51)))</formula>
    </cfRule>
  </conditionalFormatting>
  <conditionalFormatting sqref="C40">
    <cfRule type="containsBlanks" priority="2" stopIfTrue="1">
      <formula>LEN(TRIM(C40))=0</formula>
    </cfRule>
    <cfRule type="containsText" dxfId="5" priority="3" operator="containsText" text="Not">
      <formula>NOT(ISERROR(SEARCH("Not",C40)))</formula>
    </cfRule>
    <cfRule type="beginsWith" dxfId="4" priority="4" operator="beginsWith" text="Eligible">
      <formula>LEFT(C40,LEN("Eligible"))="Eligible"</formula>
    </cfRule>
  </conditionalFormatting>
  <conditionalFormatting sqref="B45">
    <cfRule type="beginsWith" dxfId="3" priority="1" operator="beginsWith" text="Y">
      <formula>LEFT(B45,LEN("Y"))="Y"</formula>
    </cfRule>
  </conditionalFormatting>
  <conditionalFormatting sqref="C13:C19">
    <cfRule type="containsBlanks" dxfId="2" priority="46" stopIfTrue="1">
      <formula>LEN(TRIM(C13))=0</formula>
    </cfRule>
    <cfRule type="notContainsText" dxfId="1" priority="47" operator="notContains" text="Before">
      <formula>ISERROR(SEARCH("Before",C13))</formula>
    </cfRule>
    <cfRule type="beginsWith" dxfId="0" priority="48" operator="beginsWith" text="Before">
      <formula>LEFT(C13,LEN("Before"))="Before"</formula>
    </cfRule>
  </conditionalFormatting>
  <dataValidations xWindow="533" yWindow="414" count="11">
    <dataValidation type="list" allowBlank="1" showErrorMessage="1" error="Please select Y for yes or N for no." sqref="B42">
      <formula1>YN</formula1>
    </dataValidation>
    <dataValidation type="list" allowBlank="1" showErrorMessage="1" error="Please select your response from the dropdown list." prompt="Select the appropriate semester from the dropdown list." sqref="C25:C28">
      <formula1>Last5Years</formula1>
    </dataValidation>
    <dataValidation type="list" allowBlank="1" showInputMessage="1" showErrorMessage="1" error="Please select your response from the dropdown list." sqref="B49">
      <formula1>TEAS</formula1>
    </dataValidation>
    <dataValidation type="list" allowBlank="1" showErrorMessage="1" error="Please select your response from the dropdown list." prompt="Select Y, N or All prereqs complete from the dropdown list." sqref="B40">
      <formula1>YesNoNA</formula1>
    </dataValidation>
    <dataValidation type="list" allowBlank="1" showErrorMessage="1" error="Please select your response from the dropdown list." prompt="Select the appropriate semester from the dropdown list." sqref="C34:C35">
      <formula1>Last10Years</formula1>
    </dataValidation>
    <dataValidation type="list" allowBlank="1" showInputMessage="1" showErrorMessage="1" error="Please select Y for yes or N for no." sqref="B51 B45">
      <formula1>YN</formula1>
    </dataValidation>
    <dataValidation type="decimal" allowBlank="1" showInputMessage="1" showErrorMessage="1" sqref="B5">
      <formula1>0</formula1>
      <formula2>4</formula2>
    </dataValidation>
    <dataValidation type="whole" allowBlank="1" showInputMessage="1" showErrorMessage="1" sqref="B7">
      <formula1>0</formula1>
      <formula2>200</formula2>
    </dataValidation>
    <dataValidation type="list" allowBlank="1" showErrorMessage="1" error="Please select Y for yes or N for no." prompt="Enter Y or N only.  Enter Y for any courses currently in progress." sqref="B34:B35 B25:B28">
      <formula1>YN</formula1>
    </dataValidation>
    <dataValidation type="list" allowBlank="1" showErrorMessage="1" error="Please select your response from the dropdown list. " prompt="Select the appropriate semester from the dropdown list." sqref="C13:C19">
      <formula1>Last5Years</formula1>
    </dataValidation>
    <dataValidation type="list" allowBlank="1" showErrorMessage="1" error="Please select Y for yes or N for no." prompt="_x000a_" sqref="B13:B19">
      <formula1>YN</formula1>
    </dataValidation>
  </dataValidation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2"/>
  <sheetViews>
    <sheetView workbookViewId="0">
      <selection activeCell="F4" sqref="F4"/>
    </sheetView>
  </sheetViews>
  <sheetFormatPr defaultRowHeight="15" x14ac:dyDescent="0.25"/>
  <cols>
    <col min="8" max="8" width="16.28515625" customWidth="1"/>
    <col min="9" max="9" width="13.85546875" hidden="1" customWidth="1"/>
    <col min="10" max="10" width="0" hidden="1" customWidth="1"/>
    <col min="13" max="21" width="0" hidden="1" customWidth="1"/>
  </cols>
  <sheetData>
    <row r="1" spans="1:21" x14ac:dyDescent="0.25">
      <c r="A1" t="s">
        <v>1</v>
      </c>
      <c r="B1" t="s">
        <v>58</v>
      </c>
      <c r="D1" t="s">
        <v>93</v>
      </c>
      <c r="F1" t="s">
        <v>93</v>
      </c>
      <c r="H1" t="s">
        <v>37</v>
      </c>
      <c r="I1" s="26" t="s">
        <v>38</v>
      </c>
      <c r="J1" s="27" t="s">
        <v>68</v>
      </c>
      <c r="L1" t="s">
        <v>58</v>
      </c>
      <c r="M1" t="s">
        <v>59</v>
      </c>
      <c r="N1" t="s">
        <v>68</v>
      </c>
      <c r="U1" t="s">
        <v>69</v>
      </c>
    </row>
    <row r="2" spans="1:21" x14ac:dyDescent="0.25">
      <c r="A2" t="s">
        <v>0</v>
      </c>
      <c r="B2" t="s">
        <v>59</v>
      </c>
      <c r="D2" t="s">
        <v>99</v>
      </c>
      <c r="F2" t="s">
        <v>99</v>
      </c>
      <c r="H2" t="s">
        <v>38</v>
      </c>
      <c r="I2" s="26" t="s">
        <v>40</v>
      </c>
      <c r="J2" s="28" t="s">
        <v>67</v>
      </c>
      <c r="L2" t="s">
        <v>59</v>
      </c>
      <c r="M2" t="s">
        <v>22</v>
      </c>
      <c r="N2" t="s">
        <v>72</v>
      </c>
    </row>
    <row r="3" spans="1:21" x14ac:dyDescent="0.25">
      <c r="A3" t="s">
        <v>22</v>
      </c>
      <c r="B3" t="s">
        <v>42</v>
      </c>
      <c r="D3" t="s">
        <v>88</v>
      </c>
      <c r="F3" t="s">
        <v>88</v>
      </c>
      <c r="H3" t="s">
        <v>39</v>
      </c>
      <c r="I3" t="s">
        <v>41</v>
      </c>
      <c r="J3" s="27" t="s">
        <v>67</v>
      </c>
      <c r="M3" t="s">
        <v>71</v>
      </c>
      <c r="N3" t="s">
        <v>72</v>
      </c>
      <c r="U3" t="s">
        <v>70</v>
      </c>
    </row>
    <row r="4" spans="1:21" x14ac:dyDescent="0.25">
      <c r="D4" t="s">
        <v>84</v>
      </c>
      <c r="F4" t="s">
        <v>84</v>
      </c>
      <c r="H4" t="s">
        <v>40</v>
      </c>
      <c r="I4" s="29" t="s">
        <v>37</v>
      </c>
      <c r="J4" s="27" t="s">
        <v>68</v>
      </c>
      <c r="M4" t="s">
        <v>58</v>
      </c>
      <c r="N4" t="s">
        <v>67</v>
      </c>
    </row>
    <row r="5" spans="1:21" x14ac:dyDescent="0.25">
      <c r="D5" t="s">
        <v>85</v>
      </c>
      <c r="F5" t="s">
        <v>85</v>
      </c>
      <c r="H5" t="s">
        <v>41</v>
      </c>
      <c r="I5" s="26" t="s">
        <v>39</v>
      </c>
      <c r="J5" s="28" t="s">
        <v>68</v>
      </c>
    </row>
    <row r="6" spans="1:21" x14ac:dyDescent="0.25">
      <c r="D6" t="s">
        <v>76</v>
      </c>
      <c r="F6" t="s">
        <v>76</v>
      </c>
    </row>
    <row r="7" spans="1:21" x14ac:dyDescent="0.25">
      <c r="D7" t="s">
        <v>20</v>
      </c>
      <c r="F7" t="s">
        <v>20</v>
      </c>
    </row>
    <row r="8" spans="1:21" x14ac:dyDescent="0.25">
      <c r="D8" t="s">
        <v>49</v>
      </c>
      <c r="F8" t="s">
        <v>49</v>
      </c>
    </row>
    <row r="9" spans="1:21" x14ac:dyDescent="0.25">
      <c r="D9" t="s">
        <v>19</v>
      </c>
      <c r="F9" t="s">
        <v>19</v>
      </c>
    </row>
    <row r="10" spans="1:21" x14ac:dyDescent="0.25">
      <c r="D10" t="s">
        <v>18</v>
      </c>
      <c r="F10" t="s">
        <v>18</v>
      </c>
      <c r="L10" t="s">
        <v>77</v>
      </c>
    </row>
    <row r="11" spans="1:21" x14ac:dyDescent="0.25">
      <c r="D11" t="s">
        <v>50</v>
      </c>
      <c r="F11" t="s">
        <v>50</v>
      </c>
      <c r="L11" t="s">
        <v>78</v>
      </c>
    </row>
    <row r="12" spans="1:21" x14ac:dyDescent="0.25">
      <c r="D12" t="s">
        <v>17</v>
      </c>
      <c r="F12" t="s">
        <v>17</v>
      </c>
    </row>
    <row r="13" spans="1:21" x14ac:dyDescent="0.25">
      <c r="D13" t="s">
        <v>16</v>
      </c>
      <c r="F13" t="s">
        <v>16</v>
      </c>
    </row>
    <row r="14" spans="1:21" x14ac:dyDescent="0.25">
      <c r="D14" t="s">
        <v>51</v>
      </c>
      <c r="F14" t="s">
        <v>51</v>
      </c>
    </row>
    <row r="15" spans="1:21" x14ac:dyDescent="0.25">
      <c r="D15" t="s">
        <v>15</v>
      </c>
      <c r="F15" t="s">
        <v>15</v>
      </c>
    </row>
    <row r="16" spans="1:21" x14ac:dyDescent="0.25">
      <c r="D16" t="s">
        <v>14</v>
      </c>
      <c r="F16" t="s">
        <v>14</v>
      </c>
    </row>
    <row r="17" spans="4:6" x14ac:dyDescent="0.25">
      <c r="D17" t="s">
        <v>94</v>
      </c>
      <c r="F17" t="s">
        <v>52</v>
      </c>
    </row>
    <row r="18" spans="4:6" x14ac:dyDescent="0.25">
      <c r="F18" t="s">
        <v>13</v>
      </c>
    </row>
    <row r="19" spans="4:6" x14ac:dyDescent="0.25">
      <c r="F19" t="s">
        <v>12</v>
      </c>
    </row>
    <row r="20" spans="4:6" x14ac:dyDescent="0.25">
      <c r="F20" t="s">
        <v>53</v>
      </c>
    </row>
    <row r="21" spans="4:6" x14ac:dyDescent="0.25">
      <c r="F21" t="s">
        <v>11</v>
      </c>
    </row>
    <row r="22" spans="4:6" x14ac:dyDescent="0.25">
      <c r="F22" t="s">
        <v>21</v>
      </c>
    </row>
    <row r="23" spans="4:6" x14ac:dyDescent="0.25">
      <c r="F23" t="s">
        <v>54</v>
      </c>
    </row>
    <row r="24" spans="4:6" x14ac:dyDescent="0.25">
      <c r="F24" t="s">
        <v>48</v>
      </c>
    </row>
    <row r="25" spans="4:6" x14ac:dyDescent="0.25">
      <c r="F25" t="s">
        <v>47</v>
      </c>
    </row>
    <row r="26" spans="4:6" x14ac:dyDescent="0.25">
      <c r="F26" t="s">
        <v>55</v>
      </c>
    </row>
    <row r="27" spans="4:6" x14ac:dyDescent="0.25">
      <c r="F27" t="s">
        <v>46</v>
      </c>
    </row>
    <row r="28" spans="4:6" x14ac:dyDescent="0.25">
      <c r="F28" t="s">
        <v>45</v>
      </c>
    </row>
    <row r="29" spans="4:6" x14ac:dyDescent="0.25">
      <c r="F29" t="s">
        <v>56</v>
      </c>
    </row>
    <row r="30" spans="4:6" x14ac:dyDescent="0.25">
      <c r="F30" t="s">
        <v>44</v>
      </c>
    </row>
    <row r="31" spans="4:6" x14ac:dyDescent="0.25">
      <c r="F31" t="s">
        <v>43</v>
      </c>
    </row>
    <row r="32" spans="4:6" x14ac:dyDescent="0.25">
      <c r="F32" t="s">
        <v>95</v>
      </c>
    </row>
  </sheetData>
  <sheetProtection algorithmName="SHA-512" hashValue="/LAUpOtaspc9JO5PJ38ll3cc6C22pJWG/9dRrP9hKFAjj1lz/vuwCS75p/hA+gXfo2S0C/3HtnhJprY/Xve8Hw==" saltValue="bp2wqllhuJ3+2+63x4N8Gw==" spinCount="100000" sheet="1" objects="1" scenarios="1" selectLockedCells="1"/>
  <sortState ref="M10:M12">
    <sortCondition ref="M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Eligibility Checklist-Sp 2015</vt:lpstr>
      <vt:lpstr>Lookups</vt:lpstr>
      <vt:lpstr>Last10Years</vt:lpstr>
      <vt:lpstr>Last5Years</vt:lpstr>
      <vt:lpstr>NYPreferred</vt:lpstr>
      <vt:lpstr>'Eligibility Checklist-Sp 2015'!Print_Area</vt:lpstr>
      <vt:lpstr>TEAS</vt:lpstr>
      <vt:lpstr>TEASMessages</vt:lpstr>
      <vt:lpstr>YesNo</vt:lpstr>
      <vt:lpstr>YesNoNA</vt:lpstr>
      <vt:lpstr>YN</vt:lpstr>
    </vt:vector>
  </TitlesOfParts>
  <Company>WSU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2014-03-11T18:02:12Z</cp:lastPrinted>
  <dcterms:created xsi:type="dcterms:W3CDTF">2012-07-20T14:00:26Z</dcterms:created>
  <dcterms:modified xsi:type="dcterms:W3CDTF">2014-03-11T19:29:06Z</dcterms:modified>
</cp:coreProperties>
</file>